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2 (2)" sheetId="1" r:id="rId1"/>
  </sheets>
  <definedNames>
    <definedName name="_xlnm.Print_Area" localSheetId="0">'Лист2 (2)'!$A$1:$K$68</definedName>
  </definedNames>
  <calcPr fullCalcOnLoad="1"/>
</workbook>
</file>

<file path=xl/sharedStrings.xml><?xml version="1.0" encoding="utf-8"?>
<sst xmlns="http://schemas.openxmlformats.org/spreadsheetml/2006/main" count="128" uniqueCount="65">
  <si>
    <t xml:space="preserve">Наименование расхода  </t>
  </si>
  <si>
    <t xml:space="preserve">Расходы, всего           </t>
  </si>
  <si>
    <t xml:space="preserve">Заработная плата         </t>
  </si>
  <si>
    <t>Начисления на оплату труда</t>
  </si>
  <si>
    <t xml:space="preserve">Услуги связи             </t>
  </si>
  <si>
    <t>раздел</t>
  </si>
  <si>
    <t xml:space="preserve">Работы, услуги по содержанию имущества       </t>
  </si>
  <si>
    <t>Прочие работы, услуги, в том числе</t>
  </si>
  <si>
    <t xml:space="preserve">Увеличение стоимости    основных средств </t>
  </si>
  <si>
    <t>Увеличение стоимости    материальных запасов</t>
  </si>
  <si>
    <t xml:space="preserve">Прочие расходы           </t>
  </si>
  <si>
    <t>подраздел</t>
  </si>
  <si>
    <t>целевая статья расхода</t>
  </si>
  <si>
    <t>вид расхода</t>
  </si>
  <si>
    <t>КОСГУ</t>
  </si>
  <si>
    <t>Код</t>
  </si>
  <si>
    <t>1квартал</t>
  </si>
  <si>
    <t>2квартал</t>
  </si>
  <si>
    <t>3квартал</t>
  </si>
  <si>
    <t>4квартал</t>
  </si>
  <si>
    <t>в том чисе по кварталам</t>
  </si>
  <si>
    <t>УТВЕРЖДАЮ</t>
  </si>
  <si>
    <t>Начальник Управления образования</t>
  </si>
  <si>
    <t>города Пензы</t>
  </si>
  <si>
    <t>Ю.А.Голодяев</t>
  </si>
  <si>
    <t>коды</t>
  </si>
  <si>
    <t>ОКПО</t>
  </si>
  <si>
    <t>СРРПБС</t>
  </si>
  <si>
    <t>ОКЕИ</t>
  </si>
  <si>
    <t>Получатель средств бюджета</t>
  </si>
  <si>
    <t>Единица измерения :  руб.</t>
  </si>
  <si>
    <t>Руководитель</t>
  </si>
  <si>
    <t>Главный бухгалтер</t>
  </si>
  <si>
    <t>дата</t>
  </si>
  <si>
    <t>расшифровка подписи</t>
  </si>
  <si>
    <t>Сумма , руб</t>
  </si>
  <si>
    <t xml:space="preserve">Обеспечение деятельности подведомственных учреждений </t>
  </si>
  <si>
    <t>0701</t>
  </si>
  <si>
    <t>Расходы за счет доходов от платных услуг</t>
  </si>
  <si>
    <t>Расходы за счет прочих безвозмездных поступлений</t>
  </si>
  <si>
    <t>Транспортные услуги</t>
  </si>
  <si>
    <t>Прочие работы, услуги</t>
  </si>
  <si>
    <t>Долгосрочная целевая программв "Многодетная семья,2009-2010годы"</t>
  </si>
  <si>
    <t>Расходы на реализацию долгосрочных целевых программ</t>
  </si>
  <si>
    <t>Организация предоставления  общедоступного бесплатного дошкольного образования и воспитания, содержание ребенка в дошкольном образовательном учреждении</t>
  </si>
  <si>
    <t>Оказание услуг подведомственными учреждениями</t>
  </si>
  <si>
    <t>Прочие выплаты</t>
  </si>
  <si>
    <t>Коммунальные услуги</t>
  </si>
  <si>
    <t>Ведомственная целевая программа развития "Укрепление материально-технической базы и проведение капитального ремонта зданий и сооружений учреждений, подведомственных Управлению образования города Пензы на 2009-2011гг"</t>
  </si>
  <si>
    <t>Ведомственная целевая Программа(программа  развития ведомства) "Энергосбережение в муниципальных учреждениях образования г.Пензына 2009-2010годы"</t>
  </si>
  <si>
    <t>Расходы на реализацию ведомственных целевых программ</t>
  </si>
  <si>
    <t xml:space="preserve">Ведомственная целевая программа развития "Дошкольное детство(2009-1010гг.)" </t>
  </si>
  <si>
    <t>муниципальное дошкольное образовательное учреждение детский сад комбинированного вида № 139 г.Пензы</t>
  </si>
  <si>
    <t>Л.В.Куляхтина</t>
  </si>
  <si>
    <t>Е.А.Першина</t>
  </si>
  <si>
    <t>2D285</t>
  </si>
  <si>
    <t>Долгосрочная целевая программа "Пожарная безопасность города Пензы на 2009 год"</t>
  </si>
  <si>
    <t>Погашение кредиторской задолженности</t>
  </si>
  <si>
    <t>Лицевой бюджетный счет</t>
  </si>
  <si>
    <t>Увеличение стоимости ОС</t>
  </si>
  <si>
    <t xml:space="preserve">                                    БЮДЖЕТНАЯ СМЕТА                 </t>
  </si>
  <si>
    <t xml:space="preserve">                НА  2010 ГОД</t>
  </si>
  <si>
    <t>Реализация мер в области энергосбережения и энергоэффективности</t>
  </si>
  <si>
    <t>Расходы на реализацию мер в области энергосбережения</t>
  </si>
  <si>
    <t>01.07.2010г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</si>
</sst>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5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22" borderId="0" xfId="0" applyFill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left" vertical="justify"/>
    </xf>
    <xf numFmtId="0" fontId="7" fillId="0" borderId="11" xfId="0" applyFont="1" applyBorder="1" applyAlignment="1">
      <alignment vertical="top" wrapText="1"/>
    </xf>
    <xf numFmtId="0" fontId="7" fillId="22" borderId="11" xfId="0" applyFont="1" applyFill="1" applyBorder="1" applyAlignment="1">
      <alignment vertical="top" wrapText="1"/>
    </xf>
    <xf numFmtId="0" fontId="2" fillId="22" borderId="11" xfId="0" applyFont="1" applyFill="1" applyBorder="1" applyAlignment="1">
      <alignment vertical="top" wrapText="1"/>
    </xf>
    <xf numFmtId="49" fontId="2" fillId="22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7" fillId="22" borderId="11" xfId="0" applyFont="1" applyFill="1" applyBorder="1" applyAlignment="1">
      <alignment wrapText="1"/>
    </xf>
    <xf numFmtId="0" fontId="2" fillId="22" borderId="11" xfId="0" applyFont="1" applyFill="1" applyBorder="1" applyAlignment="1">
      <alignment wrapText="1"/>
    </xf>
    <xf numFmtId="49" fontId="2" fillId="22" borderId="11" xfId="0" applyNumberFormat="1" applyFont="1" applyFill="1" applyBorder="1" applyAlignment="1">
      <alignment horizontal="right" wrapText="1"/>
    </xf>
    <xf numFmtId="2" fontId="0" fillId="22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22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4" borderId="11" xfId="0" applyNumberFormat="1" applyFill="1" applyBorder="1" applyAlignment="1">
      <alignment/>
    </xf>
    <xf numFmtId="0" fontId="0" fillId="4" borderId="0" xfId="0" applyFill="1" applyAlignment="1">
      <alignment/>
    </xf>
    <xf numFmtId="0" fontId="7" fillId="4" borderId="11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 applyAlignment="1">
      <alignment horizontal="right" wrapText="1"/>
    </xf>
    <xf numFmtId="2" fontId="0" fillId="4" borderId="11" xfId="0" applyNumberFormat="1" applyFill="1" applyBorder="1" applyAlignment="1">
      <alignment/>
    </xf>
    <xf numFmtId="0" fontId="7" fillId="24" borderId="11" xfId="0" applyFont="1" applyFill="1" applyBorder="1" applyAlignment="1">
      <alignment wrapText="1"/>
    </xf>
    <xf numFmtId="0" fontId="2" fillId="24" borderId="11" xfId="0" applyFont="1" applyFill="1" applyBorder="1" applyAlignment="1">
      <alignment wrapText="1"/>
    </xf>
    <xf numFmtId="49" fontId="2" fillId="24" borderId="11" xfId="0" applyNumberFormat="1" applyFont="1" applyFill="1" applyBorder="1" applyAlignment="1">
      <alignment horizontal="right" wrapText="1"/>
    </xf>
    <xf numFmtId="2" fontId="0" fillId="24" borderId="11" xfId="0" applyNumberFormat="1" applyFill="1" applyBorder="1" applyAlignment="1">
      <alignment/>
    </xf>
    <xf numFmtId="0" fontId="0" fillId="24" borderId="0" xfId="0" applyFill="1" applyAlignment="1">
      <alignment/>
    </xf>
    <xf numFmtId="2" fontId="0" fillId="24" borderId="11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0" fontId="2" fillId="25" borderId="13" xfId="0" applyFont="1" applyFill="1" applyBorder="1" applyAlignment="1">
      <alignment vertical="top" wrapText="1"/>
    </xf>
    <xf numFmtId="2" fontId="2" fillId="25" borderId="14" xfId="0" applyNumberFormat="1" applyFont="1" applyFill="1" applyBorder="1" applyAlignment="1">
      <alignment wrapText="1"/>
    </xf>
    <xf numFmtId="2" fontId="2" fillId="25" borderId="14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wrapText="1"/>
    </xf>
    <xf numFmtId="14" fontId="0" fillId="0" borderId="0" xfId="0" applyNumberFormat="1" applyAlignment="1">
      <alignment horizontal="left"/>
    </xf>
    <xf numFmtId="0" fontId="7" fillId="4" borderId="11" xfId="0" applyFont="1" applyFill="1" applyBorder="1" applyAlignment="1">
      <alignment vertical="top" wrapText="1"/>
    </xf>
    <xf numFmtId="0" fontId="2" fillId="4" borderId="11" xfId="0" applyFont="1" applyFill="1" applyBorder="1" applyAlignment="1">
      <alignment vertical="top" wrapText="1"/>
    </xf>
    <xf numFmtId="49" fontId="2" fillId="4" borderId="11" xfId="0" applyNumberFormat="1" applyFont="1" applyFill="1" applyBorder="1" applyAlignment="1">
      <alignment horizontal="right" vertical="top" wrapText="1"/>
    </xf>
    <xf numFmtId="2" fontId="2" fillId="25" borderId="11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7" fillId="26" borderId="11" xfId="0" applyFont="1" applyFill="1" applyBorder="1" applyAlignment="1">
      <alignment wrapText="1"/>
    </xf>
    <xf numFmtId="0" fontId="2" fillId="26" borderId="11" xfId="0" applyFont="1" applyFill="1" applyBorder="1" applyAlignment="1">
      <alignment wrapText="1"/>
    </xf>
    <xf numFmtId="49" fontId="2" fillId="26" borderId="11" xfId="0" applyNumberFormat="1" applyFont="1" applyFill="1" applyBorder="1" applyAlignment="1">
      <alignment horizontal="right" wrapText="1"/>
    </xf>
    <xf numFmtId="2" fontId="2" fillId="26" borderId="14" xfId="0" applyNumberFormat="1" applyFont="1" applyFill="1" applyBorder="1" applyAlignment="1">
      <alignment wrapText="1"/>
    </xf>
    <xf numFmtId="2" fontId="0" fillId="26" borderId="11" xfId="0" applyNumberFormat="1" applyFill="1" applyBorder="1" applyAlignment="1">
      <alignment/>
    </xf>
    <xf numFmtId="0" fontId="0" fillId="26" borderId="0" xfId="0" applyFill="1" applyAlignment="1">
      <alignment/>
    </xf>
    <xf numFmtId="0" fontId="5" fillId="0" borderId="0" xfId="0" applyFont="1" applyAlignment="1">
      <alignment horizontal="center" vertical="justify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2" fillId="25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4">
      <pane ySplit="11" topLeftCell="BM15" activePane="bottomLeft" state="frozen"/>
      <selection pane="topLeft" activeCell="A4" sqref="A4"/>
      <selection pane="bottomLeft" activeCell="N26" sqref="N26"/>
    </sheetView>
  </sheetViews>
  <sheetFormatPr defaultColWidth="9.00390625" defaultRowHeight="12.75"/>
  <cols>
    <col min="1" max="1" width="34.75390625" style="0" customWidth="1"/>
    <col min="2" max="2" width="7.125" style="0" customWidth="1"/>
    <col min="3" max="3" width="7.25390625" style="0" customWidth="1"/>
    <col min="4" max="4" width="11.875" style="0" customWidth="1"/>
    <col min="6" max="6" width="7.00390625" style="0" customWidth="1"/>
    <col min="7" max="7" width="11.375" style="11" customWidth="1"/>
    <col min="8" max="8" width="13.00390625" style="0" customWidth="1"/>
    <col min="9" max="9" width="12.375" style="0" customWidth="1"/>
    <col min="10" max="10" width="12.875" style="0" customWidth="1"/>
    <col min="11" max="11" width="11.75390625" style="0" customWidth="1"/>
  </cols>
  <sheetData>
    <row r="1" spans="8:10" ht="12.75">
      <c r="H1" s="76" t="s">
        <v>21</v>
      </c>
      <c r="I1" s="76"/>
      <c r="J1" s="76"/>
    </row>
    <row r="2" spans="8:10" ht="12.75">
      <c r="H2" s="76" t="s">
        <v>22</v>
      </c>
      <c r="I2" s="76"/>
      <c r="J2" s="76"/>
    </row>
    <row r="3" spans="8:10" ht="12.75">
      <c r="H3" s="76" t="s">
        <v>23</v>
      </c>
      <c r="I3" s="76"/>
      <c r="J3" s="76"/>
    </row>
    <row r="4" spans="8:10" ht="12.75">
      <c r="H4" s="66"/>
      <c r="I4" s="66"/>
      <c r="J4" s="58" t="s">
        <v>24</v>
      </c>
    </row>
    <row r="5" spans="1:11" ht="12.75">
      <c r="A5" s="75" t="s">
        <v>60</v>
      </c>
      <c r="B5" s="75"/>
      <c r="C5" s="75"/>
      <c r="D5" s="75"/>
      <c r="E5" s="75"/>
      <c r="F5" s="75"/>
      <c r="G5" s="75"/>
      <c r="H5" s="75"/>
      <c r="I5" s="75"/>
      <c r="J5" s="57" t="s">
        <v>64</v>
      </c>
      <c r="K5" s="57"/>
    </row>
    <row r="6" spans="1:11" ht="12.75">
      <c r="A6" s="75" t="s">
        <v>61</v>
      </c>
      <c r="B6" s="75"/>
      <c r="C6" s="75"/>
      <c r="D6" s="75"/>
      <c r="E6" s="75"/>
      <c r="F6" s="75"/>
      <c r="G6" s="75"/>
      <c r="H6" s="75"/>
      <c r="I6" s="75"/>
      <c r="J6" s="57"/>
      <c r="K6" s="57"/>
    </row>
    <row r="7" spans="1:11" ht="12.75">
      <c r="A7" s="41" t="s">
        <v>29</v>
      </c>
      <c r="B7" s="42"/>
      <c r="C7" s="42"/>
      <c r="D7" s="42"/>
      <c r="E7" s="42"/>
      <c r="F7" s="42"/>
      <c r="G7" s="42"/>
      <c r="H7" s="3"/>
      <c r="I7" s="8"/>
      <c r="J7" s="8" t="s">
        <v>25</v>
      </c>
      <c r="K7" s="3"/>
    </row>
    <row r="8" spans="1:11" ht="12.75" customHeight="1">
      <c r="A8" s="73" t="s">
        <v>52</v>
      </c>
      <c r="B8" s="73"/>
      <c r="C8" s="73"/>
      <c r="D8" s="73"/>
      <c r="E8" s="73"/>
      <c r="F8" s="73"/>
      <c r="G8" s="73"/>
      <c r="H8" s="74"/>
      <c r="I8" s="8" t="s">
        <v>26</v>
      </c>
      <c r="J8" s="8">
        <v>24011118</v>
      </c>
      <c r="K8" s="3"/>
    </row>
    <row r="9" spans="1:11" ht="12.75">
      <c r="A9" s="42"/>
      <c r="B9" s="42"/>
      <c r="C9" s="42"/>
      <c r="D9" s="42"/>
      <c r="E9" s="42"/>
      <c r="F9" s="42"/>
      <c r="G9" s="42"/>
      <c r="H9" s="3"/>
      <c r="I9" s="8" t="s">
        <v>27</v>
      </c>
      <c r="J9" s="8" t="s">
        <v>55</v>
      </c>
      <c r="K9" s="3"/>
    </row>
    <row r="10" spans="1:11" ht="12.75">
      <c r="A10" s="41" t="s">
        <v>30</v>
      </c>
      <c r="B10" s="42"/>
      <c r="C10" s="42"/>
      <c r="D10" s="42"/>
      <c r="E10" s="42"/>
      <c r="F10" s="42"/>
      <c r="G10" s="42"/>
      <c r="H10" s="3"/>
      <c r="I10" s="8" t="s">
        <v>28</v>
      </c>
      <c r="J10" s="8">
        <v>383</v>
      </c>
      <c r="K10" s="3"/>
    </row>
    <row r="11" spans="1:6" ht="12.75">
      <c r="A11" s="11"/>
      <c r="B11" s="11"/>
      <c r="C11" s="11"/>
      <c r="D11" s="11"/>
      <c r="E11" s="11"/>
      <c r="F11" s="11"/>
    </row>
    <row r="12" spans="1:11" ht="24.75" customHeight="1">
      <c r="A12" s="68" t="s">
        <v>0</v>
      </c>
      <c r="B12" s="70" t="s">
        <v>15</v>
      </c>
      <c r="C12" s="70"/>
      <c r="D12" s="70"/>
      <c r="E12" s="70"/>
      <c r="F12" s="70"/>
      <c r="G12" s="71" t="s">
        <v>35</v>
      </c>
      <c r="H12" s="72" t="s">
        <v>20</v>
      </c>
      <c r="I12" s="72"/>
      <c r="J12" s="72"/>
      <c r="K12" s="72"/>
    </row>
    <row r="13" spans="1:11" ht="43.5" customHeight="1">
      <c r="A13" s="69"/>
      <c r="B13" s="4" t="s">
        <v>5</v>
      </c>
      <c r="C13" s="4" t="s">
        <v>11</v>
      </c>
      <c r="D13" s="6" t="s">
        <v>12</v>
      </c>
      <c r="E13" s="7" t="s">
        <v>13</v>
      </c>
      <c r="F13" s="4" t="s">
        <v>14</v>
      </c>
      <c r="G13" s="71"/>
      <c r="H13" s="5" t="s">
        <v>16</v>
      </c>
      <c r="I13" s="5" t="s">
        <v>17</v>
      </c>
      <c r="J13" s="5" t="s">
        <v>18</v>
      </c>
      <c r="K13" s="5" t="s">
        <v>19</v>
      </c>
    </row>
    <row r="14" spans="1:11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48">
        <v>7</v>
      </c>
      <c r="H14" s="4">
        <v>8</v>
      </c>
      <c r="I14" s="4">
        <v>9</v>
      </c>
      <c r="J14" s="4">
        <v>10</v>
      </c>
      <c r="K14" s="4">
        <v>11</v>
      </c>
    </row>
    <row r="15" spans="1:11" s="39" customFormat="1" ht="12.75">
      <c r="A15" s="35" t="s">
        <v>1</v>
      </c>
      <c r="B15" s="36"/>
      <c r="C15" s="36"/>
      <c r="D15" s="36"/>
      <c r="E15" s="36"/>
      <c r="F15" s="36"/>
      <c r="G15" s="49">
        <f>H15+I15+J15+K15</f>
        <v>12489183.389999999</v>
      </c>
      <c r="H15" s="40">
        <f>H16+H30+H33+H46+H50+H27+H23</f>
        <v>3280701.86</v>
      </c>
      <c r="I15" s="40">
        <f>I16+I30+I33+I46+I50+I27+I23</f>
        <v>3325568.3999999994</v>
      </c>
      <c r="J15" s="40">
        <f>J16+J30+J33+J46+J50+J27+J23</f>
        <v>2730720.62</v>
      </c>
      <c r="K15" s="40">
        <f>K16+K30+K33+K46+K50+K27+K23</f>
        <v>3152192.51</v>
      </c>
    </row>
    <row r="16" spans="1:11" s="30" customFormat="1" ht="22.5">
      <c r="A16" s="31" t="s">
        <v>36</v>
      </c>
      <c r="B16" s="32">
        <v>974</v>
      </c>
      <c r="C16" s="33" t="s">
        <v>37</v>
      </c>
      <c r="D16" s="32">
        <v>4209900</v>
      </c>
      <c r="E16" s="32"/>
      <c r="F16" s="32"/>
      <c r="G16" s="49">
        <f aca="true" t="shared" si="0" ref="G16:G57">H16+I16+J16+K16</f>
        <v>1419796.9500000002</v>
      </c>
      <c r="H16" s="29">
        <f>H17+H19</f>
        <v>479796.95</v>
      </c>
      <c r="I16" s="29">
        <f>I17+I19</f>
        <v>220364.13</v>
      </c>
      <c r="J16" s="29">
        <f>J17+J19</f>
        <v>336635.87</v>
      </c>
      <c r="K16" s="29">
        <f>K17+K19</f>
        <v>383000</v>
      </c>
    </row>
    <row r="17" spans="1:11" s="2" customFormat="1" ht="12.75">
      <c r="A17" s="15" t="s">
        <v>38</v>
      </c>
      <c r="B17" s="16">
        <v>974</v>
      </c>
      <c r="C17" s="17" t="s">
        <v>37</v>
      </c>
      <c r="D17" s="16">
        <v>4209900</v>
      </c>
      <c r="E17" s="16">
        <v>900</v>
      </c>
      <c r="F17" s="16"/>
      <c r="G17" s="50">
        <f t="shared" si="0"/>
        <v>1396062.33</v>
      </c>
      <c r="H17" s="25">
        <f>H18</f>
        <v>476062.33</v>
      </c>
      <c r="I17" s="25">
        <f>I18</f>
        <v>220364.13</v>
      </c>
      <c r="J17" s="25">
        <f>J18</f>
        <v>319635.87</v>
      </c>
      <c r="K17" s="25">
        <f>K18</f>
        <v>380000</v>
      </c>
    </row>
    <row r="18" spans="1:11" ht="22.5">
      <c r="A18" s="18" t="s">
        <v>9</v>
      </c>
      <c r="B18" s="19">
        <v>974</v>
      </c>
      <c r="C18" s="20" t="s">
        <v>37</v>
      </c>
      <c r="D18" s="19">
        <v>4209900</v>
      </c>
      <c r="E18" s="19">
        <v>900</v>
      </c>
      <c r="F18" s="21">
        <v>340</v>
      </c>
      <c r="G18" s="49">
        <f t="shared" si="0"/>
        <v>1396062.33</v>
      </c>
      <c r="H18" s="26">
        <v>476062.33</v>
      </c>
      <c r="I18" s="26">
        <v>220364.13</v>
      </c>
      <c r="J18" s="26">
        <v>319635.87</v>
      </c>
      <c r="K18" s="26">
        <v>380000</v>
      </c>
    </row>
    <row r="19" spans="1:11" s="2" customFormat="1" ht="22.5">
      <c r="A19" s="22" t="s">
        <v>39</v>
      </c>
      <c r="B19" s="23">
        <v>974</v>
      </c>
      <c r="C19" s="24" t="s">
        <v>37</v>
      </c>
      <c r="D19" s="23">
        <v>4209900</v>
      </c>
      <c r="E19" s="23">
        <v>910</v>
      </c>
      <c r="F19" s="23"/>
      <c r="G19" s="49">
        <f t="shared" si="0"/>
        <v>23734.62</v>
      </c>
      <c r="H19" s="27">
        <f>H20+H21+H22</f>
        <v>3734.62</v>
      </c>
      <c r="I19" s="27">
        <f>I20+I21+I22</f>
        <v>0</v>
      </c>
      <c r="J19" s="27">
        <f>J20+J21+J22</f>
        <v>17000</v>
      </c>
      <c r="K19" s="27">
        <f>K20+K21+K22</f>
        <v>3000</v>
      </c>
    </row>
    <row r="20" spans="1:11" ht="12.75">
      <c r="A20" s="14" t="s">
        <v>40</v>
      </c>
      <c r="B20" s="10">
        <v>974</v>
      </c>
      <c r="C20" s="9" t="s">
        <v>37</v>
      </c>
      <c r="D20" s="10">
        <v>4209900</v>
      </c>
      <c r="E20" s="10">
        <v>910</v>
      </c>
      <c r="F20" s="4">
        <v>222</v>
      </c>
      <c r="G20" s="50">
        <f t="shared" si="0"/>
        <v>0</v>
      </c>
      <c r="H20" s="28">
        <v>0</v>
      </c>
      <c r="I20" s="28">
        <v>0</v>
      </c>
      <c r="J20" s="28"/>
      <c r="K20" s="28"/>
    </row>
    <row r="21" spans="1:11" ht="12.75">
      <c r="A21" s="14" t="s">
        <v>41</v>
      </c>
      <c r="B21" s="10">
        <v>974</v>
      </c>
      <c r="C21" s="9" t="s">
        <v>37</v>
      </c>
      <c r="D21" s="10">
        <v>4209900</v>
      </c>
      <c r="E21" s="10">
        <v>910</v>
      </c>
      <c r="F21" s="4">
        <v>310</v>
      </c>
      <c r="G21" s="50">
        <f t="shared" si="0"/>
        <v>0</v>
      </c>
      <c r="H21" s="28"/>
      <c r="I21" s="28"/>
      <c r="J21" s="28"/>
      <c r="K21" s="28"/>
    </row>
    <row r="22" spans="1:11" ht="12.75">
      <c r="A22" s="14" t="s">
        <v>8</v>
      </c>
      <c r="B22" s="10">
        <v>974</v>
      </c>
      <c r="C22" s="9" t="s">
        <v>37</v>
      </c>
      <c r="D22" s="10">
        <v>4209900</v>
      </c>
      <c r="E22" s="10">
        <v>910</v>
      </c>
      <c r="F22" s="4">
        <v>340</v>
      </c>
      <c r="G22" s="50">
        <f t="shared" si="0"/>
        <v>23734.62</v>
      </c>
      <c r="H22" s="28">
        <v>3734.62</v>
      </c>
      <c r="I22" s="28">
        <v>0</v>
      </c>
      <c r="J22" s="28">
        <v>17000</v>
      </c>
      <c r="K22" s="28">
        <v>3000</v>
      </c>
    </row>
    <row r="23" spans="1:11" ht="22.5">
      <c r="A23" s="53" t="s">
        <v>62</v>
      </c>
      <c r="B23" s="54">
        <v>974</v>
      </c>
      <c r="C23" s="55" t="s">
        <v>37</v>
      </c>
      <c r="D23" s="54">
        <v>6000200</v>
      </c>
      <c r="E23" s="54"/>
      <c r="F23" s="54"/>
      <c r="G23" s="50">
        <f>H23+I23+J23+K23</f>
        <v>145470</v>
      </c>
      <c r="H23" s="29">
        <f>H24</f>
        <v>0</v>
      </c>
      <c r="I23" s="29">
        <f>I24</f>
        <v>0</v>
      </c>
      <c r="J23" s="29">
        <f>J24</f>
        <v>145470</v>
      </c>
      <c r="K23" s="29">
        <f>K24</f>
        <v>0</v>
      </c>
    </row>
    <row r="24" spans="1:11" ht="22.5">
      <c r="A24" s="15" t="s">
        <v>63</v>
      </c>
      <c r="B24" s="16">
        <v>974</v>
      </c>
      <c r="C24" s="17" t="s">
        <v>37</v>
      </c>
      <c r="D24" s="16">
        <v>6000200</v>
      </c>
      <c r="E24" s="16">
        <v>960</v>
      </c>
      <c r="F24" s="16"/>
      <c r="G24" s="50">
        <f>H24+I24+J24+K24</f>
        <v>145470</v>
      </c>
      <c r="H24" s="25">
        <f>H25+H26</f>
        <v>0</v>
      </c>
      <c r="I24" s="25">
        <f>I25+I26</f>
        <v>0</v>
      </c>
      <c r="J24" s="25">
        <f>J25+J26</f>
        <v>145470</v>
      </c>
      <c r="K24" s="25">
        <f>K25+K26</f>
        <v>0</v>
      </c>
    </row>
    <row r="25" spans="1:11" ht="12.75">
      <c r="A25" s="14" t="s">
        <v>41</v>
      </c>
      <c r="B25" s="10">
        <v>974</v>
      </c>
      <c r="C25" s="9" t="s">
        <v>37</v>
      </c>
      <c r="D25" s="10">
        <v>6000200</v>
      </c>
      <c r="E25" s="10">
        <v>960</v>
      </c>
      <c r="F25" s="4">
        <v>226</v>
      </c>
      <c r="G25" s="50">
        <f>H25+I25+J25+K25</f>
        <v>30108</v>
      </c>
      <c r="H25" s="28"/>
      <c r="I25" s="28"/>
      <c r="J25" s="28">
        <v>30108</v>
      </c>
      <c r="K25" s="28"/>
    </row>
    <row r="26" spans="1:11" ht="12.75">
      <c r="A26" s="14" t="s">
        <v>59</v>
      </c>
      <c r="B26" s="10">
        <v>974</v>
      </c>
      <c r="C26" s="9" t="s">
        <v>37</v>
      </c>
      <c r="D26" s="10">
        <v>6000200</v>
      </c>
      <c r="E26" s="10">
        <v>960</v>
      </c>
      <c r="F26" s="4">
        <v>310</v>
      </c>
      <c r="G26" s="50"/>
      <c r="H26" s="28"/>
      <c r="I26" s="28"/>
      <c r="J26" s="28">
        <v>115362</v>
      </c>
      <c r="K26" s="28"/>
    </row>
    <row r="27" spans="1:11" s="30" customFormat="1" ht="33.75">
      <c r="A27" s="53" t="s">
        <v>56</v>
      </c>
      <c r="B27" s="54">
        <v>974</v>
      </c>
      <c r="C27" s="55" t="s">
        <v>37</v>
      </c>
      <c r="D27" s="54">
        <v>7950400</v>
      </c>
      <c r="E27" s="54">
        <v>950</v>
      </c>
      <c r="F27" s="54"/>
      <c r="G27" s="50">
        <f t="shared" si="0"/>
        <v>22343</v>
      </c>
      <c r="H27" s="29">
        <f aca="true" t="shared" si="1" ref="H27:K28">H28</f>
        <v>0</v>
      </c>
      <c r="I27" s="29">
        <f t="shared" si="1"/>
        <v>0</v>
      </c>
      <c r="J27" s="29">
        <f t="shared" si="1"/>
        <v>22343</v>
      </c>
      <c r="K27" s="29">
        <f t="shared" si="1"/>
        <v>0</v>
      </c>
    </row>
    <row r="28" spans="1:11" s="2" customFormat="1" ht="22.5">
      <c r="A28" s="15" t="s">
        <v>43</v>
      </c>
      <c r="B28" s="16">
        <v>974</v>
      </c>
      <c r="C28" s="17" t="s">
        <v>37</v>
      </c>
      <c r="D28" s="16">
        <v>7950400</v>
      </c>
      <c r="E28" s="16">
        <v>950</v>
      </c>
      <c r="F28" s="16"/>
      <c r="G28" s="50">
        <f t="shared" si="0"/>
        <v>22343</v>
      </c>
      <c r="H28" s="25">
        <f t="shared" si="1"/>
        <v>0</v>
      </c>
      <c r="I28" s="25">
        <f t="shared" si="1"/>
        <v>0</v>
      </c>
      <c r="J28" s="25">
        <f t="shared" si="1"/>
        <v>22343</v>
      </c>
      <c r="K28" s="25">
        <f t="shared" si="1"/>
        <v>0</v>
      </c>
    </row>
    <row r="29" spans="1:11" ht="12.75">
      <c r="A29" s="14" t="s">
        <v>41</v>
      </c>
      <c r="B29" s="10">
        <v>974</v>
      </c>
      <c r="C29" s="9" t="s">
        <v>37</v>
      </c>
      <c r="D29" s="10">
        <v>7950400</v>
      </c>
      <c r="E29" s="10">
        <v>950</v>
      </c>
      <c r="F29" s="4">
        <v>226</v>
      </c>
      <c r="G29" s="50">
        <f t="shared" si="0"/>
        <v>22343</v>
      </c>
      <c r="H29" s="28"/>
      <c r="I29" s="28"/>
      <c r="J29" s="28">
        <v>22343</v>
      </c>
      <c r="K29" s="28"/>
    </row>
    <row r="30" spans="1:11" s="30" customFormat="1" ht="22.5">
      <c r="A30" s="31" t="s">
        <v>42</v>
      </c>
      <c r="B30" s="32">
        <v>974</v>
      </c>
      <c r="C30" s="33" t="s">
        <v>37</v>
      </c>
      <c r="D30" s="32">
        <v>7953000</v>
      </c>
      <c r="E30" s="32"/>
      <c r="F30" s="32"/>
      <c r="G30" s="49">
        <f t="shared" si="0"/>
        <v>8807</v>
      </c>
      <c r="H30" s="34">
        <f aca="true" t="shared" si="2" ref="H30:K31">H31</f>
        <v>2268</v>
      </c>
      <c r="I30" s="34">
        <f t="shared" si="2"/>
        <v>0</v>
      </c>
      <c r="J30" s="34">
        <f t="shared" si="2"/>
        <v>4045</v>
      </c>
      <c r="K30" s="34">
        <f t="shared" si="2"/>
        <v>2494</v>
      </c>
    </row>
    <row r="31" spans="1:11" s="2" customFormat="1" ht="22.5">
      <c r="A31" s="22" t="s">
        <v>43</v>
      </c>
      <c r="B31" s="23">
        <v>974</v>
      </c>
      <c r="C31" s="24" t="s">
        <v>37</v>
      </c>
      <c r="D31" s="23">
        <v>7953000</v>
      </c>
      <c r="E31" s="23">
        <v>950</v>
      </c>
      <c r="F31" s="23"/>
      <c r="G31" s="49">
        <f t="shared" si="0"/>
        <v>8807</v>
      </c>
      <c r="H31" s="27">
        <f t="shared" si="2"/>
        <v>2268</v>
      </c>
      <c r="I31" s="27">
        <f t="shared" si="2"/>
        <v>0</v>
      </c>
      <c r="J31" s="27">
        <f t="shared" si="2"/>
        <v>4045</v>
      </c>
      <c r="K31" s="27">
        <f t="shared" si="2"/>
        <v>2494</v>
      </c>
    </row>
    <row r="32" spans="1:11" ht="22.5">
      <c r="A32" s="18" t="s">
        <v>9</v>
      </c>
      <c r="B32" s="19">
        <v>974</v>
      </c>
      <c r="C32" s="20" t="s">
        <v>37</v>
      </c>
      <c r="D32" s="19">
        <v>7953000</v>
      </c>
      <c r="E32" s="19">
        <v>950</v>
      </c>
      <c r="F32" s="21">
        <v>340</v>
      </c>
      <c r="G32" s="49">
        <f t="shared" si="0"/>
        <v>8807</v>
      </c>
      <c r="H32" s="26">
        <v>2268</v>
      </c>
      <c r="I32" s="26"/>
      <c r="J32" s="26">
        <v>4045</v>
      </c>
      <c r="K32" s="26">
        <v>2494</v>
      </c>
    </row>
    <row r="33" spans="1:11" s="30" customFormat="1" ht="56.25">
      <c r="A33" s="31" t="s">
        <v>44</v>
      </c>
      <c r="B33" s="32">
        <v>974</v>
      </c>
      <c r="C33" s="33" t="s">
        <v>37</v>
      </c>
      <c r="D33" s="32">
        <v>7969741</v>
      </c>
      <c r="E33" s="32"/>
      <c r="F33" s="32"/>
      <c r="G33" s="49">
        <f t="shared" si="0"/>
        <v>10337253</v>
      </c>
      <c r="H33" s="34">
        <f>H34+H44</f>
        <v>2488536</v>
      </c>
      <c r="I33" s="34">
        <f>I34+I44</f>
        <v>3101000.76</v>
      </c>
      <c r="J33" s="34">
        <f>J34+J44</f>
        <v>1999413.24</v>
      </c>
      <c r="K33" s="34">
        <f>K34+K44</f>
        <v>2748303</v>
      </c>
    </row>
    <row r="34" spans="1:11" s="2" customFormat="1" ht="22.5">
      <c r="A34" s="22" t="s">
        <v>45</v>
      </c>
      <c r="B34" s="23">
        <v>974</v>
      </c>
      <c r="C34" s="24" t="s">
        <v>37</v>
      </c>
      <c r="D34" s="23">
        <v>7969741</v>
      </c>
      <c r="E34" s="23">
        <v>901</v>
      </c>
      <c r="F34" s="23"/>
      <c r="G34" s="49">
        <f t="shared" si="0"/>
        <v>10337253</v>
      </c>
      <c r="H34" s="27">
        <f>H35+H36+H37+H38+H39+H40+H41+H42+H43</f>
        <v>2488536</v>
      </c>
      <c r="I34" s="27">
        <f>I35+I36+I37+I38+I39+I40+I41+I42+I43</f>
        <v>3101000.76</v>
      </c>
      <c r="J34" s="27">
        <f>J35+J36+J37+J38+J39+J40+J41+J42+J43</f>
        <v>1999413.24</v>
      </c>
      <c r="K34" s="27">
        <f>K35+K36+K37+K38+K39+K40+K41+K42+K43</f>
        <v>2748303</v>
      </c>
    </row>
    <row r="35" spans="1:11" ht="12.75">
      <c r="A35" s="18" t="s">
        <v>2</v>
      </c>
      <c r="B35" s="19">
        <v>974</v>
      </c>
      <c r="C35" s="20" t="s">
        <v>37</v>
      </c>
      <c r="D35" s="19">
        <v>7969741</v>
      </c>
      <c r="E35" s="19">
        <v>901</v>
      </c>
      <c r="F35" s="21">
        <v>211</v>
      </c>
      <c r="G35" s="49">
        <f t="shared" si="0"/>
        <v>6477906</v>
      </c>
      <c r="H35" s="26">
        <v>1471369</v>
      </c>
      <c r="I35" s="26">
        <v>2057868</v>
      </c>
      <c r="J35" s="26">
        <v>1178084</v>
      </c>
      <c r="K35" s="26">
        <v>1770585</v>
      </c>
    </row>
    <row r="36" spans="1:11" ht="12.75">
      <c r="A36" s="18" t="s">
        <v>46</v>
      </c>
      <c r="B36" s="19">
        <v>974</v>
      </c>
      <c r="C36" s="20" t="s">
        <v>37</v>
      </c>
      <c r="D36" s="19">
        <v>7969741</v>
      </c>
      <c r="E36" s="19">
        <v>901</v>
      </c>
      <c r="F36" s="21">
        <v>212</v>
      </c>
      <c r="G36" s="49">
        <f t="shared" si="0"/>
        <v>50400</v>
      </c>
      <c r="H36" s="26">
        <v>8400</v>
      </c>
      <c r="I36" s="26">
        <v>12600</v>
      </c>
      <c r="J36" s="26">
        <v>12600</v>
      </c>
      <c r="K36" s="26">
        <v>16800</v>
      </c>
    </row>
    <row r="37" spans="1:11" ht="12.75">
      <c r="A37" s="18" t="s">
        <v>3</v>
      </c>
      <c r="B37" s="19">
        <v>974</v>
      </c>
      <c r="C37" s="20" t="s">
        <v>37</v>
      </c>
      <c r="D37" s="19">
        <v>7969741</v>
      </c>
      <c r="E37" s="19">
        <v>901</v>
      </c>
      <c r="F37" s="21">
        <v>213</v>
      </c>
      <c r="G37" s="49">
        <f t="shared" si="0"/>
        <v>1658812</v>
      </c>
      <c r="H37" s="26">
        <v>299912</v>
      </c>
      <c r="I37" s="26">
        <v>519517</v>
      </c>
      <c r="J37" s="26">
        <v>304817</v>
      </c>
      <c r="K37" s="26">
        <v>534566</v>
      </c>
    </row>
    <row r="38" spans="1:11" ht="12.75">
      <c r="A38" s="18" t="s">
        <v>4</v>
      </c>
      <c r="B38" s="19">
        <v>974</v>
      </c>
      <c r="C38" s="20" t="s">
        <v>37</v>
      </c>
      <c r="D38" s="19">
        <v>7969741</v>
      </c>
      <c r="E38" s="19">
        <v>901</v>
      </c>
      <c r="F38" s="21">
        <v>221</v>
      </c>
      <c r="G38" s="49">
        <f t="shared" si="0"/>
        <v>12501</v>
      </c>
      <c r="H38" s="26">
        <v>3125</v>
      </c>
      <c r="I38" s="26">
        <v>3125</v>
      </c>
      <c r="J38" s="26">
        <v>3125</v>
      </c>
      <c r="K38" s="26">
        <v>3126</v>
      </c>
    </row>
    <row r="39" spans="1:11" ht="29.25" customHeight="1">
      <c r="A39" s="18" t="s">
        <v>47</v>
      </c>
      <c r="B39" s="19">
        <v>974</v>
      </c>
      <c r="C39" s="20" t="s">
        <v>37</v>
      </c>
      <c r="D39" s="19">
        <v>7969741</v>
      </c>
      <c r="E39" s="19">
        <v>901</v>
      </c>
      <c r="F39" s="21">
        <v>223</v>
      </c>
      <c r="G39" s="49">
        <f t="shared" si="0"/>
        <v>1106220</v>
      </c>
      <c r="H39" s="26">
        <v>462219</v>
      </c>
      <c r="I39" s="26">
        <v>282760.76</v>
      </c>
      <c r="J39" s="26">
        <v>188640.24</v>
      </c>
      <c r="K39" s="26">
        <v>172600</v>
      </c>
    </row>
    <row r="40" spans="1:11" ht="38.25" customHeight="1">
      <c r="A40" s="18" t="s">
        <v>6</v>
      </c>
      <c r="B40" s="19">
        <v>974</v>
      </c>
      <c r="C40" s="20" t="s">
        <v>37</v>
      </c>
      <c r="D40" s="19">
        <v>7969741</v>
      </c>
      <c r="E40" s="19">
        <v>901</v>
      </c>
      <c r="F40" s="21">
        <v>225</v>
      </c>
      <c r="G40" s="49">
        <f t="shared" si="0"/>
        <v>64196</v>
      </c>
      <c r="H40" s="26">
        <v>7581</v>
      </c>
      <c r="I40" s="26">
        <v>11041</v>
      </c>
      <c r="J40" s="26">
        <v>37993</v>
      </c>
      <c r="K40" s="26">
        <v>7581</v>
      </c>
    </row>
    <row r="41" spans="1:11" ht="12.75">
      <c r="A41" s="18" t="s">
        <v>7</v>
      </c>
      <c r="B41" s="19">
        <v>974</v>
      </c>
      <c r="C41" s="20" t="s">
        <v>37</v>
      </c>
      <c r="D41" s="19">
        <v>7969741</v>
      </c>
      <c r="E41" s="19">
        <v>901</v>
      </c>
      <c r="F41" s="21">
        <v>226</v>
      </c>
      <c r="G41" s="49">
        <f t="shared" si="0"/>
        <v>59781</v>
      </c>
      <c r="H41" s="26">
        <v>26440</v>
      </c>
      <c r="I41" s="26">
        <v>3901</v>
      </c>
      <c r="J41" s="26">
        <v>26440</v>
      </c>
      <c r="K41" s="26">
        <v>3000</v>
      </c>
    </row>
    <row r="42" spans="1:11" ht="12.75">
      <c r="A42" s="18" t="s">
        <v>10</v>
      </c>
      <c r="B42" s="19">
        <v>974</v>
      </c>
      <c r="C42" s="20" t="s">
        <v>37</v>
      </c>
      <c r="D42" s="19">
        <v>7969741</v>
      </c>
      <c r="E42" s="19">
        <v>901</v>
      </c>
      <c r="F42" s="21">
        <v>290</v>
      </c>
      <c r="G42" s="49">
        <f t="shared" si="0"/>
        <v>484756</v>
      </c>
      <c r="H42" s="26">
        <v>124614</v>
      </c>
      <c r="I42" s="26">
        <v>98152</v>
      </c>
      <c r="J42" s="26">
        <v>137376</v>
      </c>
      <c r="K42" s="26">
        <v>124614</v>
      </c>
    </row>
    <row r="43" spans="1:11" ht="21.75" customHeight="1">
      <c r="A43" s="18" t="s">
        <v>9</v>
      </c>
      <c r="B43" s="19">
        <v>974</v>
      </c>
      <c r="C43" s="20" t="s">
        <v>37</v>
      </c>
      <c r="D43" s="19">
        <v>7969741</v>
      </c>
      <c r="E43" s="19">
        <v>901</v>
      </c>
      <c r="F43" s="21">
        <v>340</v>
      </c>
      <c r="G43" s="49">
        <f t="shared" si="0"/>
        <v>422681</v>
      </c>
      <c r="H43" s="26">
        <v>84876</v>
      </c>
      <c r="I43" s="26">
        <v>112036</v>
      </c>
      <c r="J43" s="26">
        <v>110338</v>
      </c>
      <c r="K43" s="26">
        <v>115431</v>
      </c>
    </row>
    <row r="44" spans="1:11" s="2" customFormat="1" ht="15" customHeight="1" hidden="1">
      <c r="A44" s="22" t="s">
        <v>48</v>
      </c>
      <c r="B44" s="23">
        <v>974</v>
      </c>
      <c r="C44" s="24" t="s">
        <v>37</v>
      </c>
      <c r="D44" s="23">
        <v>7969741</v>
      </c>
      <c r="E44" s="23">
        <v>974</v>
      </c>
      <c r="F44" s="23"/>
      <c r="G44" s="49">
        <f t="shared" si="0"/>
        <v>0</v>
      </c>
      <c r="H44" s="27">
        <f>H45</f>
        <v>0</v>
      </c>
      <c r="I44" s="27">
        <f>I45</f>
        <v>0</v>
      </c>
      <c r="J44" s="27">
        <f>J45</f>
        <v>0</v>
      </c>
      <c r="K44" s="27">
        <f>K45</f>
        <v>0</v>
      </c>
    </row>
    <row r="45" spans="1:11" ht="12.75" hidden="1">
      <c r="A45" s="18" t="s">
        <v>8</v>
      </c>
      <c r="B45" s="19">
        <v>974</v>
      </c>
      <c r="C45" s="20" t="s">
        <v>37</v>
      </c>
      <c r="D45" s="19">
        <v>7969741</v>
      </c>
      <c r="E45" s="19">
        <v>901</v>
      </c>
      <c r="F45" s="21">
        <v>310</v>
      </c>
      <c r="G45" s="49">
        <f t="shared" si="0"/>
        <v>0</v>
      </c>
      <c r="H45" s="26"/>
      <c r="I45" s="26"/>
      <c r="J45" s="26"/>
      <c r="K45" s="26"/>
    </row>
    <row r="46" spans="1:11" s="39" customFormat="1" ht="33.75" customHeight="1">
      <c r="A46" s="35" t="s">
        <v>49</v>
      </c>
      <c r="B46" s="36">
        <v>974</v>
      </c>
      <c r="C46" s="37" t="s">
        <v>37</v>
      </c>
      <c r="D46" s="36">
        <v>7971601</v>
      </c>
      <c r="E46" s="36"/>
      <c r="F46" s="36"/>
      <c r="G46" s="49">
        <f>H46+I46+J46+K46</f>
        <v>212744.04</v>
      </c>
      <c r="H46" s="38">
        <f>H47</f>
        <v>4203.51</v>
      </c>
      <c r="I46" s="38">
        <f>I47</f>
        <v>4203.51</v>
      </c>
      <c r="J46" s="38">
        <f>J47</f>
        <v>200133.51</v>
      </c>
      <c r="K46" s="38">
        <f>K47</f>
        <v>4203.51</v>
      </c>
    </row>
    <row r="47" spans="1:11" s="2" customFormat="1" ht="22.5">
      <c r="A47" s="22" t="s">
        <v>50</v>
      </c>
      <c r="B47" s="23">
        <v>974</v>
      </c>
      <c r="C47" s="24" t="s">
        <v>37</v>
      </c>
      <c r="D47" s="23">
        <v>7971601</v>
      </c>
      <c r="E47" s="23">
        <v>951</v>
      </c>
      <c r="F47" s="23"/>
      <c r="G47" s="49">
        <f t="shared" si="0"/>
        <v>212744.04</v>
      </c>
      <c r="H47" s="27">
        <f>H48+H49</f>
        <v>4203.51</v>
      </c>
      <c r="I47" s="27">
        <f>I48+I49</f>
        <v>4203.51</v>
      </c>
      <c r="J47" s="27">
        <f>J48+J49</f>
        <v>200133.51</v>
      </c>
      <c r="K47" s="27">
        <f>K48+K49</f>
        <v>4203.51</v>
      </c>
    </row>
    <row r="48" spans="1:11" ht="12.75">
      <c r="A48" s="18" t="s">
        <v>6</v>
      </c>
      <c r="B48" s="19">
        <v>974</v>
      </c>
      <c r="C48" s="20" t="s">
        <v>37</v>
      </c>
      <c r="D48" s="21">
        <v>7971601</v>
      </c>
      <c r="E48" s="21">
        <v>951</v>
      </c>
      <c r="F48" s="21">
        <v>225</v>
      </c>
      <c r="G48" s="49">
        <f t="shared" si="0"/>
        <v>16814.04</v>
      </c>
      <c r="H48" s="26">
        <v>4203.51</v>
      </c>
      <c r="I48" s="26">
        <v>4203.51</v>
      </c>
      <c r="J48" s="26">
        <v>4203.51</v>
      </c>
      <c r="K48" s="26">
        <v>4203.51</v>
      </c>
    </row>
    <row r="49" spans="1:11" ht="12.75">
      <c r="A49" s="18" t="s">
        <v>59</v>
      </c>
      <c r="B49" s="19">
        <v>974</v>
      </c>
      <c r="C49" s="20" t="s">
        <v>37</v>
      </c>
      <c r="D49" s="21">
        <v>7971601</v>
      </c>
      <c r="E49" s="21">
        <v>951</v>
      </c>
      <c r="F49" s="21">
        <v>310</v>
      </c>
      <c r="G49" s="49">
        <f t="shared" si="0"/>
        <v>195930</v>
      </c>
      <c r="H49" s="26"/>
      <c r="I49" s="26"/>
      <c r="J49" s="26">
        <v>195930</v>
      </c>
      <c r="K49" s="26"/>
    </row>
    <row r="50" spans="1:11" s="64" customFormat="1" ht="24.75" customHeight="1">
      <c r="A50" s="59" t="s">
        <v>51</v>
      </c>
      <c r="B50" s="60">
        <v>974</v>
      </c>
      <c r="C50" s="61" t="s">
        <v>37</v>
      </c>
      <c r="D50" s="60">
        <v>7976302</v>
      </c>
      <c r="E50" s="60"/>
      <c r="F50" s="60"/>
      <c r="G50" s="62">
        <f t="shared" si="0"/>
        <v>342769.4</v>
      </c>
      <c r="H50" s="63">
        <f>H51+H58</f>
        <v>305897.4</v>
      </c>
      <c r="I50" s="63">
        <f>I51+I58</f>
        <v>0</v>
      </c>
      <c r="J50" s="63">
        <f>J51+J58</f>
        <v>22680</v>
      </c>
      <c r="K50" s="63">
        <f>K51+K58</f>
        <v>14192</v>
      </c>
    </row>
    <row r="51" spans="1:11" s="2" customFormat="1" ht="22.5">
      <c r="A51" s="22" t="s">
        <v>50</v>
      </c>
      <c r="B51" s="23">
        <v>974</v>
      </c>
      <c r="C51" s="24" t="s">
        <v>37</v>
      </c>
      <c r="D51" s="23">
        <v>7976302</v>
      </c>
      <c r="E51" s="23">
        <v>951</v>
      </c>
      <c r="F51" s="23"/>
      <c r="G51" s="49">
        <f t="shared" si="0"/>
        <v>44992</v>
      </c>
      <c r="H51" s="27">
        <f>H52+H54+H53+H55+H56+H57</f>
        <v>8120</v>
      </c>
      <c r="I51" s="27">
        <f>I52+I54+I53+I55+I56+I57</f>
        <v>0</v>
      </c>
      <c r="J51" s="27">
        <f>J52+J54+J53+J55+J56+J57</f>
        <v>22680</v>
      </c>
      <c r="K51" s="27">
        <f>K52+K54+K53+K55+K56+K57</f>
        <v>14192</v>
      </c>
    </row>
    <row r="52" spans="1:11" ht="12.75" hidden="1">
      <c r="A52" s="18" t="s">
        <v>2</v>
      </c>
      <c r="B52" s="19">
        <v>974</v>
      </c>
      <c r="C52" s="20" t="s">
        <v>37</v>
      </c>
      <c r="D52" s="21">
        <v>7976302</v>
      </c>
      <c r="E52" s="21">
        <v>951</v>
      </c>
      <c r="F52" s="21">
        <v>211</v>
      </c>
      <c r="G52" s="49">
        <f t="shared" si="0"/>
        <v>0</v>
      </c>
      <c r="H52" s="26"/>
      <c r="I52" s="26"/>
      <c r="J52" s="26"/>
      <c r="K52" s="26"/>
    </row>
    <row r="53" spans="1:11" ht="12.75" hidden="1">
      <c r="A53" s="18" t="s">
        <v>46</v>
      </c>
      <c r="B53" s="19">
        <v>974</v>
      </c>
      <c r="C53" s="20" t="s">
        <v>37</v>
      </c>
      <c r="D53" s="21">
        <v>7976302</v>
      </c>
      <c r="E53" s="21">
        <v>951</v>
      </c>
      <c r="F53" s="21">
        <v>212</v>
      </c>
      <c r="G53" s="49">
        <f t="shared" si="0"/>
        <v>0</v>
      </c>
      <c r="H53" s="26"/>
      <c r="I53" s="26"/>
      <c r="J53" s="26"/>
      <c r="K53" s="26"/>
    </row>
    <row r="54" spans="1:11" ht="12.75" hidden="1">
      <c r="A54" s="18" t="s">
        <v>3</v>
      </c>
      <c r="B54" s="19">
        <v>974</v>
      </c>
      <c r="C54" s="20" t="s">
        <v>37</v>
      </c>
      <c r="D54" s="21">
        <v>7976302</v>
      </c>
      <c r="E54" s="21">
        <v>951</v>
      </c>
      <c r="F54" s="21">
        <v>213</v>
      </c>
      <c r="G54" s="49">
        <f t="shared" si="0"/>
        <v>0</v>
      </c>
      <c r="H54" s="26"/>
      <c r="I54" s="26"/>
      <c r="J54" s="26"/>
      <c r="K54" s="26"/>
    </row>
    <row r="55" spans="1:11" ht="12.75" hidden="1">
      <c r="A55" s="18" t="s">
        <v>6</v>
      </c>
      <c r="B55" s="19">
        <v>974</v>
      </c>
      <c r="C55" s="20" t="s">
        <v>37</v>
      </c>
      <c r="D55" s="21">
        <v>7976302</v>
      </c>
      <c r="E55" s="21">
        <v>951</v>
      </c>
      <c r="F55" s="21">
        <v>225</v>
      </c>
      <c r="G55" s="49">
        <f t="shared" si="0"/>
        <v>0</v>
      </c>
      <c r="H55" s="26"/>
      <c r="I55" s="26"/>
      <c r="J55" s="26"/>
      <c r="K55" s="26"/>
    </row>
    <row r="56" spans="1:11" ht="12.75" customHeight="1">
      <c r="A56" s="18" t="s">
        <v>41</v>
      </c>
      <c r="B56" s="19">
        <v>974</v>
      </c>
      <c r="C56" s="20" t="s">
        <v>37</v>
      </c>
      <c r="D56" s="21">
        <v>7976302</v>
      </c>
      <c r="E56" s="21">
        <v>951</v>
      </c>
      <c r="F56" s="21">
        <v>226</v>
      </c>
      <c r="G56" s="49">
        <f t="shared" si="0"/>
        <v>44992</v>
      </c>
      <c r="H56" s="26">
        <v>8120</v>
      </c>
      <c r="I56" s="26"/>
      <c r="J56" s="26">
        <v>22680</v>
      </c>
      <c r="K56" s="26">
        <v>14192</v>
      </c>
    </row>
    <row r="57" spans="1:11" ht="1.5" customHeight="1" hidden="1">
      <c r="A57" s="18" t="s">
        <v>9</v>
      </c>
      <c r="B57" s="19">
        <v>974</v>
      </c>
      <c r="C57" s="20" t="s">
        <v>37</v>
      </c>
      <c r="D57" s="21">
        <v>7976302</v>
      </c>
      <c r="E57" s="21">
        <v>951</v>
      </c>
      <c r="F57" s="21">
        <v>340</v>
      </c>
      <c r="G57" s="49">
        <f t="shared" si="0"/>
        <v>0</v>
      </c>
      <c r="H57" s="26"/>
      <c r="I57" s="26"/>
      <c r="J57" s="26"/>
      <c r="K57" s="26"/>
    </row>
    <row r="58" spans="1:11" s="39" customFormat="1" ht="22.5" customHeight="1">
      <c r="A58" s="35" t="s">
        <v>57</v>
      </c>
      <c r="B58" s="36">
        <v>974</v>
      </c>
      <c r="C58" s="37" t="s">
        <v>37</v>
      </c>
      <c r="D58" s="36">
        <v>7976302</v>
      </c>
      <c r="E58" s="36">
        <v>988</v>
      </c>
      <c r="F58" s="36"/>
      <c r="G58" s="56">
        <f>H58+I58+J58+K58</f>
        <v>297777.4</v>
      </c>
      <c r="H58" s="38">
        <f>H59</f>
        <v>297777.4</v>
      </c>
      <c r="I58" s="38">
        <f>I59</f>
        <v>0</v>
      </c>
      <c r="J58" s="38">
        <f>J59</f>
        <v>0</v>
      </c>
      <c r="K58" s="38">
        <f>K59</f>
        <v>0</v>
      </c>
    </row>
    <row r="59" spans="1:11" s="2" customFormat="1" ht="26.25" customHeight="1">
      <c r="A59" s="22" t="s">
        <v>58</v>
      </c>
      <c r="B59" s="23">
        <v>974</v>
      </c>
      <c r="C59" s="24" t="s">
        <v>37</v>
      </c>
      <c r="D59" s="23">
        <v>7976302</v>
      </c>
      <c r="E59" s="23">
        <v>988</v>
      </c>
      <c r="F59" s="23"/>
      <c r="G59" s="56">
        <f>H59+I59+J59+K59</f>
        <v>297777.4</v>
      </c>
      <c r="H59" s="27">
        <f>H60+H61</f>
        <v>297777.4</v>
      </c>
      <c r="I59" s="27">
        <f>I60+I61</f>
        <v>0</v>
      </c>
      <c r="J59" s="27">
        <f>J60+J61</f>
        <v>0</v>
      </c>
      <c r="K59" s="27">
        <f>K60+K61</f>
        <v>0</v>
      </c>
    </row>
    <row r="60" spans="1:11" ht="15.75" customHeight="1">
      <c r="A60" s="18" t="s">
        <v>6</v>
      </c>
      <c r="B60" s="19">
        <v>974</v>
      </c>
      <c r="C60" s="20" t="s">
        <v>37</v>
      </c>
      <c r="D60" s="19">
        <v>7976302</v>
      </c>
      <c r="E60" s="19">
        <v>988</v>
      </c>
      <c r="F60" s="21">
        <v>225</v>
      </c>
      <c r="G60" s="56">
        <f>H60+I60+J60+K60</f>
        <v>270778</v>
      </c>
      <c r="H60" s="26">
        <v>270778</v>
      </c>
      <c r="I60" s="26"/>
      <c r="J60" s="26"/>
      <c r="K60" s="26"/>
    </row>
    <row r="61" spans="1:11" ht="15.75" customHeight="1">
      <c r="A61" s="18" t="s">
        <v>59</v>
      </c>
      <c r="B61" s="19">
        <v>974</v>
      </c>
      <c r="C61" s="20" t="s">
        <v>37</v>
      </c>
      <c r="D61" s="19">
        <v>7976302</v>
      </c>
      <c r="E61" s="19">
        <v>988</v>
      </c>
      <c r="F61" s="21">
        <v>310</v>
      </c>
      <c r="G61" s="56">
        <f>H61+I61+J61+K61</f>
        <v>26999.4</v>
      </c>
      <c r="H61" s="26">
        <v>26999.4</v>
      </c>
      <c r="I61" s="26"/>
      <c r="J61" s="26"/>
      <c r="K61" s="26"/>
    </row>
    <row r="62" spans="1:11" ht="13.5" customHeight="1">
      <c r="A62" s="43"/>
      <c r="B62" s="44"/>
      <c r="C62" s="45"/>
      <c r="D62" s="46"/>
      <c r="E62" s="46"/>
      <c r="F62" s="46"/>
      <c r="G62" s="51"/>
      <c r="H62" s="47"/>
      <c r="I62" s="47"/>
      <c r="J62" s="47"/>
      <c r="K62" s="47"/>
    </row>
    <row r="63" spans="1:5" ht="12.75">
      <c r="A63" s="12" t="s">
        <v>31</v>
      </c>
      <c r="B63" s="66"/>
      <c r="C63" s="66"/>
      <c r="D63" s="67" t="s">
        <v>53</v>
      </c>
      <c r="E63" s="67"/>
    </row>
    <row r="64" spans="4:5" ht="12.75">
      <c r="D64" s="65" t="s">
        <v>34</v>
      </c>
      <c r="E64" s="65"/>
    </row>
    <row r="65" spans="1:5" ht="12.75">
      <c r="A65" t="s">
        <v>32</v>
      </c>
      <c r="B65" s="66"/>
      <c r="C65" s="66"/>
      <c r="D65" s="67" t="s">
        <v>54</v>
      </c>
      <c r="E65" s="67"/>
    </row>
    <row r="66" spans="4:5" ht="12.75">
      <c r="D66" s="65" t="s">
        <v>34</v>
      </c>
      <c r="E66" s="65"/>
    </row>
    <row r="67" ht="12.75">
      <c r="A67" s="52">
        <v>40360</v>
      </c>
    </row>
    <row r="68" ht="12.75">
      <c r="A68" s="13" t="s">
        <v>33</v>
      </c>
    </row>
  </sheetData>
  <sheetProtection/>
  <mergeCells count="17">
    <mergeCell ref="A8:H8"/>
    <mergeCell ref="A5:I5"/>
    <mergeCell ref="A6:I6"/>
    <mergeCell ref="H1:J1"/>
    <mergeCell ref="H2:J2"/>
    <mergeCell ref="H3:J3"/>
    <mergeCell ref="H4:I4"/>
    <mergeCell ref="A12:A13"/>
    <mergeCell ref="B12:F12"/>
    <mergeCell ref="G12:G13"/>
    <mergeCell ref="H12:K12"/>
    <mergeCell ref="D66:E66"/>
    <mergeCell ref="B63:C63"/>
    <mergeCell ref="D63:E63"/>
    <mergeCell ref="D64:E64"/>
    <mergeCell ref="B65:C65"/>
    <mergeCell ref="D65:E65"/>
  </mergeCells>
  <printOptions/>
  <pageMargins left="0.66" right="0.38" top="0.48" bottom="0.49" header="0.47" footer="0.5"/>
  <pageSetup horizontalDpi="600" verticalDpi="600" orientation="landscape" paperSize="9" scale="95" r:id="rId1"/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absalyamova</dc:creator>
  <cp:keywords/>
  <dc:description/>
  <cp:lastModifiedBy>UserXP</cp:lastModifiedBy>
  <cp:lastPrinted>2010-08-03T10:04:05Z</cp:lastPrinted>
  <dcterms:created xsi:type="dcterms:W3CDTF">2009-08-27T08:11:58Z</dcterms:created>
  <dcterms:modified xsi:type="dcterms:W3CDTF">2010-09-27T10:41:15Z</dcterms:modified>
  <cp:category/>
  <cp:version/>
  <cp:contentType/>
  <cp:contentStatus/>
</cp:coreProperties>
</file>